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Mijn Drive\1. Cinova\1.0 Algemeen\0. Bedrijfsvoering\Configurator\"/>
    </mc:Choice>
  </mc:AlternateContent>
  <xr:revisionPtr revIDLastSave="0" documentId="13_ncr:1_{2458AEFE-5C0D-4E86-8A34-8133D85C1B27}" xr6:coauthVersionLast="47" xr6:coauthVersionMax="47" xr10:uidLastSave="{00000000-0000-0000-0000-000000000000}"/>
  <bookViews>
    <workbookView xWindow="-120" yWindow="-120" windowWidth="25840" windowHeight="14640" activeTab="1" xr2:uid="{29E9B67A-829F-4030-993C-034BFF732192}"/>
  </bookViews>
  <sheets>
    <sheet name="General" sheetId="2" r:id="rId1"/>
    <sheet name="2024" sheetId="1" r:id="rId2"/>
    <sheet name="Statistic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C6" i="1" s="1"/>
  <c r="C11" i="1" s="1"/>
  <c r="D17" i="3" s="1"/>
  <c r="E16" i="3"/>
  <c r="E18" i="3"/>
  <c r="E19" i="3"/>
  <c r="E20" i="3"/>
  <c r="E21" i="3"/>
  <c r="E22" i="3"/>
  <c r="E23" i="3"/>
  <c r="C10" i="1"/>
  <c r="F17" i="3" s="1"/>
  <c r="G40" i="1"/>
  <c r="G20" i="1"/>
  <c r="E17" i="3" l="1"/>
  <c r="G17" i="3"/>
</calcChain>
</file>

<file path=xl/sharedStrings.xml><?xml version="1.0" encoding="utf-8"?>
<sst xmlns="http://schemas.openxmlformats.org/spreadsheetml/2006/main" count="81" uniqueCount="45">
  <si>
    <t>biobased</t>
  </si>
  <si>
    <t>2.</t>
  </si>
  <si>
    <t>1.</t>
  </si>
  <si>
    <t>3.</t>
  </si>
  <si>
    <t xml:space="preserve">score </t>
  </si>
  <si>
    <t>Trias Materia configurator</t>
  </si>
  <si>
    <t>kg</t>
  </si>
  <si>
    <t>product:</t>
  </si>
  <si>
    <t>R0 Refuse</t>
  </si>
  <si>
    <t>R1 Rethink</t>
  </si>
  <si>
    <t>R2 Reduce</t>
  </si>
  <si>
    <t>R3 Reuse</t>
  </si>
  <si>
    <t>R4 Repair</t>
  </si>
  <si>
    <t>R5 Refurbish</t>
  </si>
  <si>
    <t>R6 Remanufacture</t>
  </si>
  <si>
    <t>R7 Repurpose</t>
  </si>
  <si>
    <t>R8 Recycle</t>
  </si>
  <si>
    <t>circular</t>
  </si>
  <si>
    <t>Circular</t>
  </si>
  <si>
    <t>All</t>
  </si>
  <si>
    <t>Linear</t>
  </si>
  <si>
    <t xml:space="preserve"> </t>
  </si>
  <si>
    <t>all usage</t>
  </si>
  <si>
    <t>Goal:</t>
  </si>
  <si>
    <t>Principle:</t>
  </si>
  <si>
    <t>Scope:</t>
  </si>
  <si>
    <t>Everyone has to do it imperfectly instead of a few perfectly. Therefore a simplified imperfect measurement instrument to implement on a large scale by easy integration into business processes.</t>
  </si>
  <si>
    <t>The goal is to simplify it so that everyone can easily implement it and take steps from there. We can look at all the details and go very far and deep, but this only creates more distance between the current situation and the circular economy. It only becomes more difficult.</t>
  </si>
  <si>
    <t>product, element, building</t>
  </si>
  <si>
    <t>number:</t>
  </si>
  <si>
    <t>circular:</t>
  </si>
  <si>
    <t>Biobased insulation</t>
  </si>
  <si>
    <t>Total of circular materials</t>
  </si>
  <si>
    <t>new</t>
  </si>
  <si>
    <t>recycled</t>
  </si>
  <si>
    <t>reused</t>
  </si>
  <si>
    <t>total</t>
  </si>
  <si>
    <t>waste reduction to 100%</t>
  </si>
  <si>
    <t>linear</t>
  </si>
  <si>
    <t>waste reduction 100%</t>
  </si>
  <si>
    <t>% of waste per kg of material</t>
  </si>
  <si>
    <t>Limiting material use</t>
  </si>
  <si>
    <t>Origin of material</t>
  </si>
  <si>
    <t>Materials future scenario and lifespan</t>
  </si>
  <si>
    <t>% of kg of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</si>
</sst>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tint="0.39997558519241921"/>
        <bgColor indexed="64"/>
      </patternFill>
    </fill>
    <fill>
      <patternFill patternType="solid">
        <fgColor theme="0" tint="-0.34998626667073579"/>
        <bgColor indexed="64"/>
      </patternFill>
    </fill>
  </fills>
  <borders count="33">
    <border>
      <left/>
      <right/>
      <top/>
      <bottom/>
      <diagonal/>
    </border>
    <border>
      <left style="medium">
        <color indexed="64"/>
      </left>
      <right/>
      <top/>
      <bottom/>
      <diagonal/>
    </border>
    <border>
      <left/>
      <right/>
      <top/>
      <bottom style="double">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3" fillId="0" borderId="0" applyFont="0" applyFill="0" applyBorder="0" applyAlignment="0" applyProtection="0"/>
  </cellStyleXfs>
  <cellXfs count="86">
    <xf numFmtId="0" fontId="0" fillId="0" borderId="0" xfId="0"/>
    <xf numFmtId="0" fontId="1" fillId="0" borderId="0" xfId="0" applyFont="1"/>
    <xf numFmtId="0" fontId="0" fillId="0" borderId="2" xfId="0" applyBorder="1"/>
    <xf numFmtId="0" fontId="0" fillId="0" borderId="0" xfId="0" applyAlignment="1">
      <alignment horizontal="left" indent="7"/>
    </xf>
    <xf numFmtId="0" fontId="1" fillId="0" borderId="0" xfId="0" applyFont="1" applyAlignment="1">
      <alignment horizontal="left" indent="7"/>
    </xf>
    <xf numFmtId="0" fontId="0" fillId="0" borderId="2" xfId="0" applyBorder="1" applyAlignment="1">
      <alignment horizontal="left" vertical="top"/>
    </xf>
    <xf numFmtId="0" fontId="0" fillId="0" borderId="3" xfId="0" applyBorder="1"/>
    <xf numFmtId="0" fontId="0" fillId="0" borderId="4" xfId="0" applyBorder="1"/>
    <xf numFmtId="0" fontId="1" fillId="0" borderId="3" xfId="0" applyFont="1" applyBorder="1"/>
    <xf numFmtId="0" fontId="0" fillId="0" borderId="10" xfId="0" applyBorder="1"/>
    <xf numFmtId="0" fontId="1" fillId="0" borderId="1" xfId="0" applyFont="1" applyBorder="1"/>
    <xf numFmtId="0" fontId="1" fillId="0" borderId="9" xfId="0" applyFont="1" applyBorder="1"/>
    <xf numFmtId="0" fontId="0" fillId="0" borderId="3" xfId="0" applyBorder="1" applyAlignment="1">
      <alignment horizontal="left" indent="7"/>
    </xf>
    <xf numFmtId="0" fontId="1" fillId="0" borderId="15" xfId="0" applyFont="1"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2" borderId="18" xfId="0" applyFill="1" applyBorder="1"/>
    <xf numFmtId="0" fontId="0" fillId="0" borderId="22" xfId="0" applyBorder="1"/>
    <xf numFmtId="0" fontId="0" fillId="0" borderId="23" xfId="0" applyBorder="1"/>
    <xf numFmtId="0" fontId="1" fillId="0" borderId="24" xfId="0" applyFont="1" applyBorder="1"/>
    <xf numFmtId="0" fontId="1" fillId="0" borderId="0" xfId="0" applyFont="1" applyAlignment="1">
      <alignment horizontal="left" vertical="top"/>
    </xf>
    <xf numFmtId="0" fontId="0" fillId="2" borderId="0" xfId="0" applyFill="1"/>
    <xf numFmtId="0" fontId="1" fillId="0" borderId="3" xfId="0" applyFont="1" applyBorder="1" applyAlignment="1">
      <alignment horizontal="left" wrapText="1"/>
    </xf>
    <xf numFmtId="0" fontId="1" fillId="0" borderId="0" xfId="0" applyFont="1" applyAlignment="1">
      <alignment horizontal="right"/>
    </xf>
    <xf numFmtId="0" fontId="1" fillId="0" borderId="3" xfId="0" applyFont="1" applyBorder="1" applyAlignment="1">
      <alignment horizontal="left" vertical="top"/>
    </xf>
    <xf numFmtId="9" fontId="0" fillId="0" borderId="0" xfId="1" applyFont="1"/>
    <xf numFmtId="0" fontId="0" fillId="3" borderId="0" xfId="0" applyFill="1"/>
    <xf numFmtId="0" fontId="0" fillId="3" borderId="18" xfId="0" applyFill="1" applyBorder="1"/>
    <xf numFmtId="0" fontId="1" fillId="0" borderId="28" xfId="0" applyFont="1" applyBorder="1" applyAlignment="1">
      <alignment horizontal="left" wrapText="1"/>
    </xf>
    <xf numFmtId="0" fontId="0" fillId="3" borderId="25" xfId="0" applyFill="1" applyBorder="1"/>
    <xf numFmtId="0" fontId="0" fillId="0" borderId="26"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26" xfId="0" applyBorder="1"/>
    <xf numFmtId="0" fontId="1" fillId="0" borderId="19" xfId="0" applyFont="1" applyBorder="1" applyAlignment="1">
      <alignment horizontal="left" indent="7"/>
    </xf>
    <xf numFmtId="9" fontId="0" fillId="0" borderId="27" xfId="0" applyNumberFormat="1" applyBorder="1"/>
    <xf numFmtId="9" fontId="0" fillId="0" borderId="19" xfId="0" applyNumberFormat="1" applyBorder="1"/>
    <xf numFmtId="9" fontId="0" fillId="0" borderId="21" xfId="0" applyNumberFormat="1" applyBorder="1"/>
    <xf numFmtId="9" fontId="1" fillId="0" borderId="29" xfId="0" applyNumberFormat="1" applyFont="1" applyBorder="1"/>
    <xf numFmtId="9" fontId="0" fillId="0" borderId="27" xfId="1" applyFont="1" applyBorder="1" applyAlignment="1">
      <alignment horizontal="right"/>
    </xf>
    <xf numFmtId="0" fontId="1" fillId="0" borderId="16" xfId="0" applyFont="1" applyBorder="1"/>
    <xf numFmtId="9" fontId="1" fillId="0" borderId="17" xfId="0" applyNumberFormat="1" applyFont="1" applyBorder="1"/>
    <xf numFmtId="0" fontId="0" fillId="0" borderId="14" xfId="0" applyBorder="1" applyAlignment="1">
      <alignment horizontal="right"/>
    </xf>
    <xf numFmtId="0" fontId="0" fillId="0" borderId="10" xfId="0" applyBorder="1" applyAlignment="1">
      <alignment horizontal="right"/>
    </xf>
    <xf numFmtId="0" fontId="1" fillId="0" borderId="10" xfId="0" applyFont="1" applyBorder="1" applyAlignment="1">
      <alignment horizontal="right"/>
    </xf>
    <xf numFmtId="0" fontId="0" fillId="0" borderId="9" xfId="0" applyBorder="1"/>
    <xf numFmtId="0" fontId="0" fillId="0" borderId="3" xfId="0" applyBorder="1" applyAlignment="1">
      <alignment horizontal="left" vertical="top"/>
    </xf>
    <xf numFmtId="0" fontId="0" fillId="4" borderId="18" xfId="0" applyFill="1" applyBorder="1"/>
    <xf numFmtId="0" fontId="0" fillId="4" borderId="0" xfId="0" applyFill="1"/>
    <xf numFmtId="0" fontId="0" fillId="4" borderId="4" xfId="0" applyFill="1" applyBorder="1"/>
    <xf numFmtId="9" fontId="1" fillId="0" borderId="17" xfId="1" applyFont="1" applyBorder="1"/>
    <xf numFmtId="0" fontId="0" fillId="0" borderId="25" xfId="0" applyBorder="1"/>
    <xf numFmtId="9" fontId="0" fillId="0" borderId="19" xfId="1" applyFont="1" applyBorder="1" applyAlignment="1">
      <alignment horizontal="right"/>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0" xfId="0" applyAlignment="1">
      <alignment horizontal="left" vertical="top" wrapText="1"/>
    </xf>
    <xf numFmtId="0" fontId="0" fillId="0" borderId="8" xfId="0" applyBorder="1" applyAlignment="1">
      <alignment horizontal="left" vertical="top" wrapText="1"/>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0" fillId="2" borderId="15" xfId="0" applyFont="1" applyFill="1" applyBorder="1" applyAlignment="1">
      <alignment horizontal="center"/>
    </xf>
    <xf numFmtId="0" fontId="0" fillId="2" borderId="16" xfId="0" applyFont="1" applyFill="1" applyBorder="1" applyAlignment="1">
      <alignment horizontal="center"/>
    </xf>
    <xf numFmtId="0" fontId="0" fillId="2" borderId="17" xfId="0" applyFont="1" applyFill="1" applyBorder="1" applyAlignment="1">
      <alignment horizontal="center"/>
    </xf>
    <xf numFmtId="0" fontId="0" fillId="2" borderId="25" xfId="0" applyFont="1" applyFill="1" applyBorder="1" applyAlignment="1">
      <alignment horizontal="center"/>
    </xf>
    <xf numFmtId="0" fontId="0" fillId="2" borderId="26" xfId="0" applyFont="1" applyFill="1" applyBorder="1" applyAlignment="1">
      <alignment horizontal="center"/>
    </xf>
    <xf numFmtId="0" fontId="0" fillId="2" borderId="27" xfId="0" applyFont="1" applyFill="1" applyBorder="1" applyAlignment="1">
      <alignment horizontal="center"/>
    </xf>
    <xf numFmtId="0" fontId="0" fillId="3" borderId="26" xfId="0" applyFill="1" applyBorder="1"/>
    <xf numFmtId="0" fontId="0" fillId="0" borderId="0" xfId="0" applyBorder="1"/>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cellXfs>
  <cellStyles count="2">
    <cellStyle name="Procent" xfId="1" builtinId="5"/>
    <cellStyle name="Standaard" xfId="0" builtinId="0"/>
  </cellStyles>
  <dxfs count="0"/>
  <tableStyles count="0" defaultTableStyle="TableStyleMedium2" defaultPivotStyle="PivotStyleLight16"/>
  <colors>
    <mruColors>
      <color rgb="FF2DBD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Statistics!$D$15</c:f>
              <c:strCache>
                <c:ptCount val="1"/>
                <c:pt idx="0">
                  <c:v>Circular</c:v>
                </c:pt>
              </c:strCache>
            </c:strRef>
          </c:tx>
          <c:spPr>
            <a:gradFill>
              <a:gsLst>
                <a:gs pos="100000">
                  <a:schemeClr val="accent1">
                    <a:alpha val="0"/>
                  </a:schemeClr>
                </a:gs>
                <a:gs pos="50000">
                  <a:schemeClr val="accent1"/>
                </a:gs>
              </a:gsLst>
              <a:lin ang="5400000" scaled="0"/>
            </a:gradFill>
            <a:ln>
              <a:noFill/>
            </a:ln>
            <a:effectLst/>
            <a:sp3d/>
          </c:spPr>
          <c:invertIfNegative val="0"/>
          <c:dLbls>
            <c:spPr>
              <a:solidFill>
                <a:srgbClr val="1C9878">
                  <a:lumMod val="50000"/>
                  <a:lumOff val="50000"/>
                </a:srgb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Statistics!$C$16:$C$23</c:f>
              <c:numCache>
                <c:formatCode>General</c:formatCode>
                <c:ptCount val="8"/>
                <c:pt idx="0">
                  <c:v>2023</c:v>
                </c:pt>
                <c:pt idx="1">
                  <c:v>2024</c:v>
                </c:pt>
                <c:pt idx="2">
                  <c:v>2025</c:v>
                </c:pt>
                <c:pt idx="3">
                  <c:v>2026</c:v>
                </c:pt>
                <c:pt idx="4">
                  <c:v>2027</c:v>
                </c:pt>
                <c:pt idx="5">
                  <c:v>2028</c:v>
                </c:pt>
                <c:pt idx="6">
                  <c:v>2029</c:v>
                </c:pt>
                <c:pt idx="7">
                  <c:v>2030</c:v>
                </c:pt>
              </c:numCache>
            </c:numRef>
          </c:cat>
          <c:val>
            <c:numRef>
              <c:f>Statistics!$D$16:$D$23</c:f>
              <c:numCache>
                <c:formatCode>General</c:formatCode>
                <c:ptCount val="8"/>
                <c:pt idx="0">
                  <c:v>0</c:v>
                </c:pt>
                <c:pt idx="1">
                  <c:v>8.7999999999999989</c:v>
                </c:pt>
                <c:pt idx="2">
                  <c:v>0</c:v>
                </c:pt>
                <c:pt idx="3">
                  <c:v>0</c:v>
                </c:pt>
                <c:pt idx="4">
                  <c:v>0</c:v>
                </c:pt>
                <c:pt idx="5">
                  <c:v>0</c:v>
                </c:pt>
                <c:pt idx="6">
                  <c:v>0</c:v>
                </c:pt>
                <c:pt idx="7">
                  <c:v>0</c:v>
                </c:pt>
              </c:numCache>
            </c:numRef>
          </c:val>
          <c:extLst>
            <c:ext xmlns:c16="http://schemas.microsoft.com/office/drawing/2014/chart" uri="{C3380CC4-5D6E-409C-BE32-E72D297353CC}">
              <c16:uniqueId val="{00000000-3A45-40A0-94D5-7899311B7B7F}"/>
            </c:ext>
          </c:extLst>
        </c:ser>
        <c:dLbls>
          <c:showLegendKey val="0"/>
          <c:showVal val="0"/>
          <c:showCatName val="0"/>
          <c:showSerName val="0"/>
          <c:showPercent val="0"/>
          <c:showBubbleSize val="0"/>
        </c:dLbls>
        <c:gapWidth val="150"/>
        <c:gapDepth val="0"/>
        <c:shape val="box"/>
        <c:axId val="1576663471"/>
        <c:axId val="1576657711"/>
        <c:axId val="140518656"/>
      </c:bar3DChart>
      <c:catAx>
        <c:axId val="15766634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76657711"/>
        <c:crosses val="autoZero"/>
        <c:auto val="1"/>
        <c:lblAlgn val="ctr"/>
        <c:lblOffset val="100"/>
        <c:noMultiLvlLbl val="0"/>
      </c:catAx>
      <c:valAx>
        <c:axId val="1576657711"/>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nl-NL"/>
                  <a:t>Circular kilograms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76663471"/>
        <c:crosses val="autoZero"/>
        <c:crossBetween val="between"/>
      </c:valAx>
      <c:serAx>
        <c:axId val="1405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576657711"/>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nl-NL"/>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nl-NL"/>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Statistics!$D$15</c:f>
              <c:strCache>
                <c:ptCount val="1"/>
                <c:pt idx="0">
                  <c:v>Circular</c:v>
                </c:pt>
              </c:strCache>
            </c:strRef>
          </c:tx>
          <c:spPr>
            <a:solidFill>
              <a:schemeClr val="accent1">
                <a:lumMod val="60000"/>
                <a:lumOff val="40000"/>
              </a:schemeClr>
            </a:solidFill>
            <a:ln>
              <a:noFill/>
            </a:ln>
            <a:effectLst/>
            <a:sp3d/>
          </c:spPr>
          <c:invertIfNegative val="0"/>
          <c:dLbls>
            <c:spPr>
              <a:solidFill>
                <a:srgbClr val="1C9878">
                  <a:lumMod val="50000"/>
                  <a:lumOff val="50000"/>
                </a:srgb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Statistics!$C$16:$C$23</c:f>
              <c:numCache>
                <c:formatCode>General</c:formatCode>
                <c:ptCount val="8"/>
                <c:pt idx="0">
                  <c:v>2023</c:v>
                </c:pt>
                <c:pt idx="1">
                  <c:v>2024</c:v>
                </c:pt>
                <c:pt idx="2">
                  <c:v>2025</c:v>
                </c:pt>
                <c:pt idx="3">
                  <c:v>2026</c:v>
                </c:pt>
                <c:pt idx="4">
                  <c:v>2027</c:v>
                </c:pt>
                <c:pt idx="5">
                  <c:v>2028</c:v>
                </c:pt>
                <c:pt idx="6">
                  <c:v>2029</c:v>
                </c:pt>
                <c:pt idx="7">
                  <c:v>2030</c:v>
                </c:pt>
              </c:numCache>
            </c:numRef>
          </c:cat>
          <c:val>
            <c:numRef>
              <c:f>Statistics!$D$16:$D$23</c:f>
              <c:numCache>
                <c:formatCode>General</c:formatCode>
                <c:ptCount val="8"/>
                <c:pt idx="0">
                  <c:v>0</c:v>
                </c:pt>
                <c:pt idx="1">
                  <c:v>8.7999999999999989</c:v>
                </c:pt>
                <c:pt idx="2">
                  <c:v>0</c:v>
                </c:pt>
                <c:pt idx="3">
                  <c:v>0</c:v>
                </c:pt>
                <c:pt idx="4">
                  <c:v>0</c:v>
                </c:pt>
                <c:pt idx="5">
                  <c:v>0</c:v>
                </c:pt>
                <c:pt idx="6">
                  <c:v>0</c:v>
                </c:pt>
                <c:pt idx="7">
                  <c:v>0</c:v>
                </c:pt>
              </c:numCache>
            </c:numRef>
          </c:val>
          <c:extLst>
            <c:ext xmlns:c16="http://schemas.microsoft.com/office/drawing/2014/chart" uri="{C3380CC4-5D6E-409C-BE32-E72D297353CC}">
              <c16:uniqueId val="{00000001-E18B-49B4-AA25-015985E6FDA3}"/>
            </c:ext>
          </c:extLst>
        </c:ser>
        <c:ser>
          <c:idx val="2"/>
          <c:order val="1"/>
          <c:tx>
            <c:strRef>
              <c:f>Statistics!$F$15</c:f>
              <c:strCache>
                <c:ptCount val="1"/>
                <c:pt idx="0">
                  <c:v>All</c:v>
                </c:pt>
              </c:strCache>
            </c:strRef>
          </c:tx>
          <c:spPr>
            <a:gradFill>
              <a:gsLst>
                <a:gs pos="100000">
                  <a:schemeClr val="accent3">
                    <a:alpha val="0"/>
                  </a:schemeClr>
                </a:gs>
                <a:gs pos="50000">
                  <a:schemeClr val="accent3"/>
                </a:gs>
              </a:gsLst>
              <a:lin ang="5400000" scaled="0"/>
            </a:gradFill>
            <a:ln>
              <a:noFill/>
            </a:ln>
            <a:effectLst/>
            <a:sp3d/>
          </c:spPr>
          <c:invertIfNegative val="0"/>
          <c:dLbls>
            <c:spPr>
              <a:solidFill>
                <a:srgbClr val="1C9878">
                  <a:lumMod val="50000"/>
                  <a:lumOff val="50000"/>
                </a:srgb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Statistics!$C$16:$C$23</c:f>
              <c:numCache>
                <c:formatCode>General</c:formatCode>
                <c:ptCount val="8"/>
                <c:pt idx="0">
                  <c:v>2023</c:v>
                </c:pt>
                <c:pt idx="1">
                  <c:v>2024</c:v>
                </c:pt>
                <c:pt idx="2">
                  <c:v>2025</c:v>
                </c:pt>
                <c:pt idx="3">
                  <c:v>2026</c:v>
                </c:pt>
                <c:pt idx="4">
                  <c:v>2027</c:v>
                </c:pt>
                <c:pt idx="5">
                  <c:v>2028</c:v>
                </c:pt>
                <c:pt idx="6">
                  <c:v>2029</c:v>
                </c:pt>
                <c:pt idx="7">
                  <c:v>2030</c:v>
                </c:pt>
              </c:numCache>
            </c:numRef>
          </c:cat>
          <c:val>
            <c:numRef>
              <c:f>Statistics!$F$16:$F$23</c:f>
              <c:numCache>
                <c:formatCode>General</c:formatCode>
                <c:ptCount val="8"/>
                <c:pt idx="0">
                  <c:v>0</c:v>
                </c:pt>
                <c:pt idx="1">
                  <c:v>26.4</c:v>
                </c:pt>
                <c:pt idx="2">
                  <c:v>0</c:v>
                </c:pt>
                <c:pt idx="3">
                  <c:v>0</c:v>
                </c:pt>
                <c:pt idx="4">
                  <c:v>0</c:v>
                </c:pt>
                <c:pt idx="5">
                  <c:v>0</c:v>
                </c:pt>
                <c:pt idx="6">
                  <c:v>0</c:v>
                </c:pt>
                <c:pt idx="7">
                  <c:v>0</c:v>
                </c:pt>
              </c:numCache>
            </c:numRef>
          </c:val>
          <c:extLst>
            <c:ext xmlns:c16="http://schemas.microsoft.com/office/drawing/2014/chart" uri="{C3380CC4-5D6E-409C-BE32-E72D297353CC}">
              <c16:uniqueId val="{00000002-E18B-49B4-AA25-015985E6FDA3}"/>
            </c:ext>
          </c:extLst>
        </c:ser>
        <c:dLbls>
          <c:showLegendKey val="0"/>
          <c:showVal val="0"/>
          <c:showCatName val="0"/>
          <c:showSerName val="0"/>
          <c:showPercent val="0"/>
          <c:showBubbleSize val="0"/>
        </c:dLbls>
        <c:gapWidth val="150"/>
        <c:gapDepth val="0"/>
        <c:shape val="box"/>
        <c:axId val="140952128"/>
        <c:axId val="140953088"/>
        <c:axId val="0"/>
      </c:bar3DChart>
      <c:catAx>
        <c:axId val="1409521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0953088"/>
        <c:crosses val="autoZero"/>
        <c:auto val="1"/>
        <c:lblAlgn val="ctr"/>
        <c:lblOffset val="100"/>
        <c:noMultiLvlLbl val="0"/>
      </c:catAx>
      <c:valAx>
        <c:axId val="140953088"/>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nl-NL"/>
                  <a:t>Kilograms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40952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5-9291-4BE9-920B-8DF42EE64B53}"/>
              </c:ext>
            </c:extLst>
          </c:dPt>
          <c:dPt>
            <c:idx val="1"/>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4-9291-4BE9-920B-8DF42EE64B53}"/>
              </c:ext>
            </c:extLst>
          </c:dPt>
          <c:dLbls>
            <c:dLbl>
              <c:idx val="0"/>
              <c:tx>
                <c:rich>
                  <a:bodyPr/>
                  <a:lstStyle/>
                  <a:p>
                    <a:fld id="{2FE753D5-0555-46AE-AB92-CD10CFF6C062}" type="VALUE">
                      <a:rPr lang="en-US"/>
                      <a:pPr/>
                      <a:t>[WAARDE]</a:t>
                    </a:fld>
                    <a:r>
                      <a:rPr lang="en-US"/>
                      <a:t> </a:t>
                    </a:r>
                    <a:r>
                      <a:rPr lang="en-US" baseline="0"/>
                      <a:t>kg</a:t>
                    </a:r>
                  </a:p>
                  <a:p>
                    <a:r>
                      <a:rPr lang="en-US" baseline="0"/>
                      <a:t> </a:t>
                    </a:r>
                    <a:fld id="{7D39F5DD-C1ED-4919-9275-7040B8883BD0}" type="PERCENTAGE">
                      <a:rPr lang="en-US" baseline="0"/>
                      <a:pPr/>
                      <a:t>[PERCENTAGE]</a:t>
                    </a:fld>
                    <a:endParaRPr lang="en-US" baseline="0"/>
                  </a:p>
                </c:rich>
              </c:tx>
              <c:showLegendKey val="0"/>
              <c:showVal val="1"/>
              <c:showCatName val="0"/>
              <c:showSerName val="0"/>
              <c:showPercent val="1"/>
              <c:showBubbleSize val="0"/>
              <c:extLst>
                <c:ext xmlns:c15="http://schemas.microsoft.com/office/drawing/2012/chart" uri="{CE6537A1-D6FC-4f65-9D91-7224C49458BB}">
                  <c15:layout>
                    <c:manualLayout>
                      <c:w val="0.11642889681772955"/>
                      <c:h val="0.14021339988061698"/>
                    </c:manualLayout>
                  </c15:layout>
                  <c15:dlblFieldTable/>
                  <c15:showDataLabelsRange val="1"/>
                </c:ext>
                <c:ext xmlns:c16="http://schemas.microsoft.com/office/drawing/2014/chart" uri="{C3380CC4-5D6E-409C-BE32-E72D297353CC}">
                  <c16:uniqueId val="{00000005-9291-4BE9-920B-8DF42EE64B53}"/>
                </c:ext>
              </c:extLst>
            </c:dLbl>
            <c:dLbl>
              <c:idx val="1"/>
              <c:tx>
                <c:rich>
                  <a:bodyPr/>
                  <a:lstStyle/>
                  <a:p>
                    <a:fld id="{A484E877-AF52-44CD-8A28-B98DC53D4CC9}" type="VALUE">
                      <a:rPr lang="en-US"/>
                      <a:pPr/>
                      <a:t>[WAARDE]</a:t>
                    </a:fld>
                    <a:r>
                      <a:rPr lang="en-US"/>
                      <a:t> </a:t>
                    </a:r>
                    <a:r>
                      <a:rPr lang="en-US" baseline="0"/>
                      <a:t>kg </a:t>
                    </a:r>
                  </a:p>
                  <a:p>
                    <a:fld id="{B4783C30-4B56-4B69-9728-6E5CADF689EF}" type="PERCENTAGE">
                      <a:rPr lang="en-US" baseline="0"/>
                      <a:pPr/>
                      <a:t>[PERCENTAGE]</a:t>
                    </a:fld>
                    <a:endParaRPr lang="nl-NL"/>
                  </a:p>
                </c:rich>
              </c:tx>
              <c:showLegendKey val="0"/>
              <c:showVal val="1"/>
              <c:showCatName val="0"/>
              <c:showSerName val="0"/>
              <c:showPercent val="1"/>
              <c:showBubbleSize val="0"/>
              <c:extLst>
                <c:ext xmlns:c15="http://schemas.microsoft.com/office/drawing/2012/chart" uri="{CE6537A1-D6FC-4f65-9D91-7224C49458BB}">
                  <c15:layout>
                    <c:manualLayout>
                      <c:w val="0.11010948749839214"/>
                      <c:h val="0.14487278592028927"/>
                    </c:manualLayout>
                  </c15:layout>
                  <c15:dlblFieldTable/>
                  <c15:showDataLabelsRange val="1"/>
                </c:ext>
                <c:ext xmlns:c16="http://schemas.microsoft.com/office/drawing/2014/chart" uri="{C3380CC4-5D6E-409C-BE32-E72D297353CC}">
                  <c16:uniqueId val="{00000004-9291-4BE9-920B-8DF42EE64B53}"/>
                </c:ext>
              </c:extLst>
            </c:dLbl>
            <c:spPr>
              <a:solidFill>
                <a:sysClr val="window" lastClr="FFFFFF"/>
              </a:solidFill>
              <a:ln>
                <a:solidFill>
                  <a:srgbClr val="1C9878"/>
                </a:solidFill>
              </a:ln>
              <a:effectLst/>
            </c:spPr>
            <c:txPr>
              <a:bodyPr rot="0" spcFirstLastPara="1" vertOverflow="clip" horzOverflow="clip" vert="horz" wrap="square" lIns="36576" tIns="18288" rIns="36576" bIns="18288" anchor="ctr" anchorCtr="1">
                <a:spAutoFit/>
              </a:bodyPr>
              <a:lstStyle/>
              <a:p>
                <a:pPr>
                  <a:defRPr sz="1000" b="0" i="0" u="none" strike="noStrike" kern="1200" baseline="0">
                    <a:solidFill>
                      <a:schemeClr val="tx1"/>
                    </a:solidFill>
                    <a:latin typeface="+mn-lt"/>
                    <a:ea typeface="+mn-ea"/>
                    <a:cs typeface="+mn-cs"/>
                  </a:defRPr>
                </a:pPr>
                <a:endParaRPr lang="nl-NL"/>
              </a:p>
            </c:txPr>
            <c:showLegendKey val="0"/>
            <c:showVal val="1"/>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ext>
            </c:extLst>
          </c:dLbls>
          <c:cat>
            <c:strRef>
              <c:f>Statistics!$D$15:$E$15</c:f>
              <c:strCache>
                <c:ptCount val="2"/>
                <c:pt idx="0">
                  <c:v>Circular</c:v>
                </c:pt>
                <c:pt idx="1">
                  <c:v>Linear</c:v>
                </c:pt>
              </c:strCache>
            </c:strRef>
          </c:cat>
          <c:val>
            <c:numRef>
              <c:f>Statistics!$D$17:$E$17</c:f>
              <c:numCache>
                <c:formatCode>General</c:formatCode>
                <c:ptCount val="2"/>
                <c:pt idx="0">
                  <c:v>8.7999999999999989</c:v>
                </c:pt>
                <c:pt idx="1">
                  <c:v>17.600000000000001</c:v>
                </c:pt>
              </c:numCache>
            </c:numRef>
          </c:val>
          <c:extLst>
            <c:ext xmlns:c15="http://schemas.microsoft.com/office/drawing/2012/chart" uri="{02D57815-91ED-43cb-92C2-25804820EDAC}">
              <c15:datalabelsRange>
                <c15:f>Statistics!$F$17</c15:f>
                <c15:dlblRangeCache>
                  <c:ptCount val="1"/>
                  <c:pt idx="0">
                    <c:v>26,4</c:v>
                  </c:pt>
                </c15:dlblRangeCache>
              </c15:datalabelsRange>
            </c:ext>
            <c:ext xmlns:c16="http://schemas.microsoft.com/office/drawing/2014/chart" uri="{C3380CC4-5D6E-409C-BE32-E72D297353CC}">
              <c16:uniqueId val="{00000001-9291-4BE9-920B-8DF42EE64B53}"/>
            </c:ext>
          </c:extLst>
        </c:ser>
        <c:dLbls>
          <c:showLegendKey val="0"/>
          <c:showVal val="0"/>
          <c:showCatName val="0"/>
          <c:showSerName val="0"/>
          <c:showPercent val="0"/>
          <c:showBubbleSize val="0"/>
          <c:showLeaderLines val="0"/>
        </c:dLbls>
        <c:firstSliceAng val="0"/>
        <c:holeSize val="75"/>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5-6994-4F2A-9521-E98829924F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6994-4F2A-9521-E98829924F41}"/>
                    </c:ext>
                  </c:extLst>
                </c:dPt>
                <c:dLbls>
                  <c:spPr>
                    <a:solidFill>
                      <a:sysClr val="window" lastClr="FFFFFF"/>
                    </a:solidFill>
                    <a:ln>
                      <a:solidFill>
                        <a:srgbClr val="1C9878">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Statistics!$D$15:$E$15</c15:sqref>
                        </c15:formulaRef>
                      </c:ext>
                    </c:extLst>
                    <c:strCache>
                      <c:ptCount val="2"/>
                      <c:pt idx="0">
                        <c:v>Circular</c:v>
                      </c:pt>
                      <c:pt idx="1">
                        <c:v>Linear</c:v>
                      </c:pt>
                    </c:strCache>
                  </c:strRef>
                </c:cat>
                <c:val>
                  <c:numRef>
                    <c:extLst>
                      <c:ext uri="{02D57815-91ED-43cb-92C2-25804820EDAC}">
                        <c15:formulaRef>
                          <c15:sqref>Statistics!$D$16:$E$16</c15:sqref>
                        </c15:formulaRef>
                      </c:ext>
                    </c:extLst>
                    <c:numCache>
                      <c:formatCode>General</c:formatCode>
                      <c:ptCount val="2"/>
                      <c:pt idx="0">
                        <c:v>0</c:v>
                      </c:pt>
                      <c:pt idx="1">
                        <c:v>0</c:v>
                      </c:pt>
                    </c:numCache>
                  </c:numRef>
                </c:val>
                <c:extLst>
                  <c:ext xmlns:c16="http://schemas.microsoft.com/office/drawing/2014/chart" uri="{C3380CC4-5D6E-409C-BE32-E72D297353CC}">
                    <c16:uniqueId val="{00000000-9291-4BE9-920B-8DF42EE64B53}"/>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200" b="0" i="0" u="none" strike="noStrike" kern="1200" baseline="0">
              <a:solidFill>
                <a:schemeClr val="tx1"/>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solidFill>
            <a:schemeClr val="tx1"/>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19722</xdr:colOff>
      <xdr:row>9</xdr:row>
      <xdr:rowOff>13814</xdr:rowOff>
    </xdr:from>
    <xdr:to>
      <xdr:col>15</xdr:col>
      <xdr:colOff>654607</xdr:colOff>
      <xdr:row>27</xdr:row>
      <xdr:rowOff>169779</xdr:rowOff>
    </xdr:to>
    <xdr:graphicFrame macro="">
      <xdr:nvGraphicFramePr>
        <xdr:cNvPr id="7" name="Grafiek 6">
          <a:extLst>
            <a:ext uri="{FF2B5EF4-FFF2-40B4-BE49-F238E27FC236}">
              <a16:creationId xmlns:a16="http://schemas.microsoft.com/office/drawing/2014/main" id="{3234BA78-91EE-7BE4-C11E-562A64C73E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21131</xdr:colOff>
      <xdr:row>9</xdr:row>
      <xdr:rowOff>29029</xdr:rowOff>
    </xdr:from>
    <xdr:to>
      <xdr:col>23</xdr:col>
      <xdr:colOff>659191</xdr:colOff>
      <xdr:row>27</xdr:row>
      <xdr:rowOff>169333</xdr:rowOff>
    </xdr:to>
    <xdr:graphicFrame macro="">
      <xdr:nvGraphicFramePr>
        <xdr:cNvPr id="9" name="Grafiek 8">
          <a:extLst>
            <a:ext uri="{FF2B5EF4-FFF2-40B4-BE49-F238E27FC236}">
              <a16:creationId xmlns:a16="http://schemas.microsoft.com/office/drawing/2014/main" id="{F296487F-79EE-9AC4-6E28-B76BC8CA79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28655</xdr:colOff>
      <xdr:row>9</xdr:row>
      <xdr:rowOff>5209</xdr:rowOff>
    </xdr:from>
    <xdr:to>
      <xdr:col>31</xdr:col>
      <xdr:colOff>651933</xdr:colOff>
      <xdr:row>27</xdr:row>
      <xdr:rowOff>177800</xdr:rowOff>
    </xdr:to>
    <xdr:graphicFrame macro="">
      <xdr:nvGraphicFramePr>
        <xdr:cNvPr id="15" name="Grafiek 14">
          <a:extLst>
            <a:ext uri="{FF2B5EF4-FFF2-40B4-BE49-F238E27FC236}">
              <a16:creationId xmlns:a16="http://schemas.microsoft.com/office/drawing/2014/main" id="{1CC669FD-11C8-DE3A-663E-E0966A745F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Aangepast 1">
      <a:dk1>
        <a:srgbClr val="1C9878"/>
      </a:dk1>
      <a:lt1>
        <a:sysClr val="window" lastClr="FFFFFF"/>
      </a:lt1>
      <a:dk2>
        <a:srgbClr val="1C9878"/>
      </a:dk2>
      <a:lt2>
        <a:srgbClr val="C7F4E8"/>
      </a:lt2>
      <a:accent1>
        <a:srgbClr val="1C9878"/>
      </a:accent1>
      <a:accent2>
        <a:srgbClr val="1C9878"/>
      </a:accent2>
      <a:accent3>
        <a:srgbClr val="1C9878"/>
      </a:accent3>
      <a:accent4>
        <a:srgbClr val="1C9878"/>
      </a:accent4>
      <a:accent5>
        <a:srgbClr val="1C9878"/>
      </a:accent5>
      <a:accent6>
        <a:srgbClr val="1C9878"/>
      </a:accent6>
      <a:hlink>
        <a:srgbClr val="1C9878"/>
      </a:hlink>
      <a:folHlink>
        <a:srgbClr val="1C987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3110-44AC-4FC2-8F7A-A82ED418138C}">
  <dimension ref="G4:P13"/>
  <sheetViews>
    <sheetView workbookViewId="0">
      <selection activeCell="I14" sqref="I14"/>
    </sheetView>
  </sheetViews>
  <sheetFormatPr defaultRowHeight="15.35" x14ac:dyDescent="0.3"/>
  <sheetData>
    <row r="4" spans="7:16" ht="16" thickBot="1" x14ac:dyDescent="0.35"/>
    <row r="5" spans="7:16" ht="16" thickBot="1" x14ac:dyDescent="0.35">
      <c r="G5" s="56" t="s">
        <v>5</v>
      </c>
      <c r="H5" s="57"/>
      <c r="I5" s="57"/>
      <c r="J5" s="57"/>
      <c r="K5" s="57"/>
      <c r="L5" s="57"/>
      <c r="M5" s="57"/>
      <c r="N5" s="57"/>
      <c r="O5" s="57"/>
      <c r="P5" s="58"/>
    </row>
    <row r="6" spans="7:16" x14ac:dyDescent="0.3">
      <c r="G6" s="10" t="s">
        <v>24</v>
      </c>
      <c r="I6" s="59" t="s">
        <v>26</v>
      </c>
      <c r="J6" s="59"/>
      <c r="K6" s="59"/>
      <c r="L6" s="59"/>
      <c r="M6" s="59"/>
      <c r="N6" s="59"/>
      <c r="O6" s="59"/>
      <c r="P6" s="60"/>
    </row>
    <row r="7" spans="7:16" x14ac:dyDescent="0.3">
      <c r="G7" s="10"/>
      <c r="I7" s="59"/>
      <c r="J7" s="59"/>
      <c r="K7" s="59"/>
      <c r="L7" s="59"/>
      <c r="M7" s="59"/>
      <c r="N7" s="59"/>
      <c r="O7" s="59"/>
      <c r="P7" s="60"/>
    </row>
    <row r="8" spans="7:16" x14ac:dyDescent="0.3">
      <c r="G8" s="10"/>
      <c r="I8" s="59"/>
      <c r="J8" s="59"/>
      <c r="K8" s="59"/>
      <c r="L8" s="59"/>
      <c r="M8" s="59"/>
      <c r="N8" s="59"/>
      <c r="O8" s="59"/>
      <c r="P8" s="60"/>
    </row>
    <row r="9" spans="7:16" x14ac:dyDescent="0.3">
      <c r="G9" s="10" t="s">
        <v>23</v>
      </c>
      <c r="I9" s="59" t="s">
        <v>27</v>
      </c>
      <c r="J9" s="59"/>
      <c r="K9" s="59"/>
      <c r="L9" s="59"/>
      <c r="M9" s="59"/>
      <c r="N9" s="59"/>
      <c r="O9" s="59"/>
      <c r="P9" s="60"/>
    </row>
    <row r="10" spans="7:16" x14ac:dyDescent="0.3">
      <c r="G10" s="10"/>
      <c r="I10" s="59"/>
      <c r="J10" s="59"/>
      <c r="K10" s="59"/>
      <c r="L10" s="59"/>
      <c r="M10" s="59"/>
      <c r="N10" s="59"/>
      <c r="O10" s="59"/>
      <c r="P10" s="60"/>
    </row>
    <row r="11" spans="7:16" x14ac:dyDescent="0.3">
      <c r="G11" s="10"/>
      <c r="I11" s="59"/>
      <c r="J11" s="59"/>
      <c r="K11" s="59"/>
      <c r="L11" s="59"/>
      <c r="M11" s="59"/>
      <c r="N11" s="59"/>
      <c r="O11" s="59"/>
      <c r="P11" s="60"/>
    </row>
    <row r="12" spans="7:16" x14ac:dyDescent="0.3">
      <c r="G12" s="10"/>
      <c r="I12" s="59"/>
      <c r="J12" s="59"/>
      <c r="K12" s="59"/>
      <c r="L12" s="59"/>
      <c r="M12" s="59"/>
      <c r="N12" s="59"/>
      <c r="O12" s="59"/>
      <c r="P12" s="60"/>
    </row>
    <row r="13" spans="7:16" ht="16" thickBot="1" x14ac:dyDescent="0.35">
      <c r="G13" s="11" t="s">
        <v>25</v>
      </c>
      <c r="H13" s="6"/>
      <c r="I13" s="6" t="s">
        <v>28</v>
      </c>
      <c r="J13" s="6"/>
      <c r="K13" s="6"/>
      <c r="L13" s="6"/>
      <c r="M13" s="6"/>
      <c r="N13" s="6"/>
      <c r="O13" s="6"/>
      <c r="P13" s="9"/>
    </row>
  </sheetData>
  <mergeCells count="3">
    <mergeCell ref="G5:P5"/>
    <mergeCell ref="I6:P8"/>
    <mergeCell ref="I9:P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9E92-BC5F-472E-AFCF-0799DD8D8F11}">
  <dimension ref="A2:J50"/>
  <sheetViews>
    <sheetView tabSelected="1" topLeftCell="A12" workbookViewId="0">
      <selection activeCell="J34" sqref="J34"/>
    </sheetView>
  </sheetViews>
  <sheetFormatPr defaultRowHeight="15.35" x14ac:dyDescent="0.3"/>
  <sheetData>
    <row r="2" spans="1:7" ht="16" thickBot="1" x14ac:dyDescent="0.35"/>
    <row r="3" spans="1:7" ht="16" thickBot="1" x14ac:dyDescent="0.35">
      <c r="B3" s="69">
        <v>1</v>
      </c>
      <c r="C3" s="70"/>
      <c r="D3" s="70"/>
      <c r="E3" s="70"/>
      <c r="F3" s="70"/>
      <c r="G3" s="71"/>
    </row>
    <row r="4" spans="1:7" x14ac:dyDescent="0.3">
      <c r="B4" s="20" t="s">
        <v>7</v>
      </c>
      <c r="C4" s="64" t="s">
        <v>31</v>
      </c>
      <c r="D4" s="64"/>
      <c r="E4" s="64"/>
      <c r="F4" s="64"/>
      <c r="G4" s="65"/>
    </row>
    <row r="5" spans="1:7" ht="16" thickBot="1" x14ac:dyDescent="0.35">
      <c r="B5" s="21" t="s">
        <v>29</v>
      </c>
      <c r="C5" s="5">
        <v>26.4</v>
      </c>
      <c r="D5" s="2"/>
      <c r="E5" s="2"/>
      <c r="F5" s="2"/>
      <c r="G5" s="45" t="s">
        <v>6</v>
      </c>
    </row>
    <row r="6" spans="1:7" ht="16.7" thickTop="1" thickBot="1" x14ac:dyDescent="0.35">
      <c r="B6" s="22" t="s">
        <v>30</v>
      </c>
      <c r="C6" s="27">
        <f>(((C5*G16*E16)+(C5*G18*E18)+(C5*G19*E19)+(C5*G17*E17))/3)+(C5*G26/3)+(((C5*E30*G30)+(C5*E31*G31)+(C5*E32*G32)+(C5*E33*G33)+(C5*E34*G34)+(C5*E35*G35)+(C5*E36*G36)+(C5*E37*G37)+(C5*E38*G38)+(C5*E39*G39))/3)</f>
        <v>8.7999999999999989</v>
      </c>
      <c r="D6" s="8"/>
      <c r="E6" s="6"/>
      <c r="F6" s="6"/>
      <c r="G6" s="46" t="s">
        <v>6</v>
      </c>
    </row>
    <row r="7" spans="1:7" x14ac:dyDescent="0.3">
      <c r="B7" s="1"/>
      <c r="C7" s="23"/>
      <c r="D7" s="1"/>
    </row>
    <row r="8" spans="1:7" ht="16" thickBot="1" x14ac:dyDescent="0.35">
      <c r="B8" s="1"/>
      <c r="C8" s="23"/>
      <c r="D8" s="1"/>
    </row>
    <row r="9" spans="1:7" ht="16" thickBot="1" x14ac:dyDescent="0.35">
      <c r="B9" s="66" t="s">
        <v>32</v>
      </c>
      <c r="C9" s="67"/>
      <c r="D9" s="67"/>
      <c r="E9" s="67"/>
      <c r="F9" s="67"/>
      <c r="G9" s="68"/>
    </row>
    <row r="10" spans="1:7" ht="16" thickBot="1" x14ac:dyDescent="0.35">
      <c r="B10" s="48" t="s">
        <v>22</v>
      </c>
      <c r="C10" s="49">
        <f>SUM(5:5)</f>
        <v>26.4</v>
      </c>
      <c r="D10" s="6"/>
      <c r="E10" s="6"/>
      <c r="F10" s="6"/>
      <c r="G10" s="46" t="s">
        <v>6</v>
      </c>
    </row>
    <row r="11" spans="1:7" ht="16" thickBot="1" x14ac:dyDescent="0.35">
      <c r="B11" s="11" t="s">
        <v>17</v>
      </c>
      <c r="C11" s="27">
        <f>SUM(6:6)</f>
        <v>8.7999999999999989</v>
      </c>
      <c r="D11" s="8"/>
      <c r="E11" s="8"/>
      <c r="F11" s="8"/>
      <c r="G11" s="47" t="s">
        <v>6</v>
      </c>
    </row>
    <row r="12" spans="1:7" x14ac:dyDescent="0.3">
      <c r="B12" s="1"/>
    </row>
    <row r="13" spans="1:7" s="6" customFormat="1" ht="16" thickBot="1" x14ac:dyDescent="0.35">
      <c r="C13" s="8"/>
      <c r="D13" s="8"/>
    </row>
    <row r="14" spans="1:7" x14ac:dyDescent="0.3">
      <c r="A14" s="4" t="s">
        <v>2</v>
      </c>
      <c r="B14" s="72" t="s">
        <v>42</v>
      </c>
      <c r="C14" s="73"/>
      <c r="D14" s="73"/>
      <c r="E14" s="73"/>
      <c r="F14" s="73"/>
      <c r="G14" s="74"/>
    </row>
    <row r="15" spans="1:7" x14ac:dyDescent="0.3">
      <c r="A15" s="4"/>
      <c r="B15" s="83" t="s">
        <v>44</v>
      </c>
      <c r="C15" s="84"/>
      <c r="D15" s="84"/>
      <c r="E15" s="84"/>
      <c r="F15" s="84"/>
      <c r="G15" s="85"/>
    </row>
    <row r="16" spans="1:7" x14ac:dyDescent="0.3">
      <c r="A16" s="4"/>
      <c r="B16" s="15" t="s">
        <v>33</v>
      </c>
      <c r="D16" t="s">
        <v>4</v>
      </c>
      <c r="E16" s="82">
        <v>0</v>
      </c>
      <c r="F16" s="82" t="s">
        <v>38</v>
      </c>
      <c r="G16" s="39">
        <v>0</v>
      </c>
    </row>
    <row r="17" spans="1:7" x14ac:dyDescent="0.3">
      <c r="A17" s="4"/>
      <c r="B17" s="15" t="s">
        <v>34</v>
      </c>
      <c r="D17" t="s">
        <v>4</v>
      </c>
      <c r="E17">
        <v>1</v>
      </c>
      <c r="F17" t="s">
        <v>17</v>
      </c>
      <c r="G17" s="39">
        <v>0</v>
      </c>
    </row>
    <row r="18" spans="1:7" x14ac:dyDescent="0.3">
      <c r="A18" s="4"/>
      <c r="B18" s="15" t="s">
        <v>0</v>
      </c>
      <c r="D18" t="s">
        <v>4</v>
      </c>
      <c r="E18">
        <v>1</v>
      </c>
      <c r="F18" t="s">
        <v>17</v>
      </c>
      <c r="G18" s="39">
        <v>1</v>
      </c>
    </row>
    <row r="19" spans="1:7" x14ac:dyDescent="0.3">
      <c r="A19" s="4"/>
      <c r="B19" s="17" t="s">
        <v>35</v>
      </c>
      <c r="C19" s="7"/>
      <c r="D19" s="7" t="s">
        <v>4</v>
      </c>
      <c r="E19" s="7">
        <v>1</v>
      </c>
      <c r="F19" t="s">
        <v>17</v>
      </c>
      <c r="G19" s="40">
        <v>0</v>
      </c>
    </row>
    <row r="20" spans="1:7" x14ac:dyDescent="0.3">
      <c r="A20" s="4"/>
      <c r="B20" s="13" t="s">
        <v>36</v>
      </c>
      <c r="C20" s="14"/>
      <c r="D20" s="43"/>
      <c r="E20" s="43"/>
      <c r="F20" s="43"/>
      <c r="G20" s="44">
        <f>SUM(G16:G19)</f>
        <v>1</v>
      </c>
    </row>
    <row r="21" spans="1:7" x14ac:dyDescent="0.3">
      <c r="A21" s="4"/>
      <c r="B21" s="15"/>
      <c r="G21" s="18"/>
    </row>
    <row r="22" spans="1:7" x14ac:dyDescent="0.3">
      <c r="A22" s="4" t="s">
        <v>1</v>
      </c>
      <c r="B22" s="61" t="s">
        <v>41</v>
      </c>
      <c r="C22" s="62"/>
      <c r="D22" s="62"/>
      <c r="E22" s="62"/>
      <c r="F22" s="62"/>
      <c r="G22" s="63"/>
    </row>
    <row r="23" spans="1:7" x14ac:dyDescent="0.3">
      <c r="A23" s="4"/>
      <c r="B23" s="75" t="s">
        <v>40</v>
      </c>
      <c r="C23" s="76"/>
      <c r="D23" s="76"/>
      <c r="E23" s="76"/>
      <c r="F23" s="76"/>
      <c r="G23" s="77"/>
    </row>
    <row r="24" spans="1:7" x14ac:dyDescent="0.3">
      <c r="A24" s="37"/>
      <c r="B24" s="54" t="s">
        <v>37</v>
      </c>
      <c r="C24" s="36"/>
      <c r="D24" s="36" t="s">
        <v>4</v>
      </c>
      <c r="E24" s="36">
        <v>0</v>
      </c>
      <c r="F24" s="36" t="s">
        <v>38</v>
      </c>
      <c r="G24" s="42">
        <v>0</v>
      </c>
    </row>
    <row r="25" spans="1:7" x14ac:dyDescent="0.3">
      <c r="A25" s="37"/>
      <c r="B25" t="s">
        <v>39</v>
      </c>
      <c r="D25" t="s">
        <v>4</v>
      </c>
      <c r="E25">
        <v>1</v>
      </c>
      <c r="F25" t="s">
        <v>17</v>
      </c>
      <c r="G25" s="55">
        <v>0</v>
      </c>
    </row>
    <row r="26" spans="1:7" x14ac:dyDescent="0.3">
      <c r="A26" s="37"/>
      <c r="B26" s="13" t="s">
        <v>36</v>
      </c>
      <c r="C26" s="43"/>
      <c r="D26" s="43"/>
      <c r="E26" s="43"/>
      <c r="F26" s="43"/>
      <c r="G26" s="53">
        <f>SUM(G24:G25)</f>
        <v>0</v>
      </c>
    </row>
    <row r="27" spans="1:7" x14ac:dyDescent="0.3">
      <c r="A27" s="37"/>
      <c r="B27" s="15"/>
      <c r="G27" s="16"/>
    </row>
    <row r="28" spans="1:7" x14ac:dyDescent="0.3">
      <c r="A28" s="4" t="s">
        <v>3</v>
      </c>
      <c r="B28" s="61" t="s">
        <v>43</v>
      </c>
      <c r="C28" s="62"/>
      <c r="D28" s="62"/>
      <c r="E28" s="62"/>
      <c r="F28" s="62"/>
      <c r="G28" s="63"/>
    </row>
    <row r="29" spans="1:7" x14ac:dyDescent="0.3">
      <c r="A29" s="37"/>
      <c r="B29" s="78" t="s">
        <v>44</v>
      </c>
      <c r="C29" s="79"/>
      <c r="D29" s="79"/>
      <c r="E29" s="79"/>
      <c r="F29" s="79"/>
      <c r="G29" s="80"/>
    </row>
    <row r="30" spans="1:7" x14ac:dyDescent="0.3">
      <c r="A30" s="37"/>
      <c r="B30" s="32"/>
      <c r="C30" s="81"/>
      <c r="D30" s="36" t="s">
        <v>4</v>
      </c>
      <c r="E30" s="33">
        <v>0</v>
      </c>
      <c r="F30" s="36" t="s">
        <v>38</v>
      </c>
      <c r="G30" s="38">
        <v>1</v>
      </c>
    </row>
    <row r="31" spans="1:7" x14ac:dyDescent="0.3">
      <c r="A31" s="37"/>
      <c r="B31" s="30" t="s">
        <v>16</v>
      </c>
      <c r="C31" s="29"/>
      <c r="D31" t="s">
        <v>4</v>
      </c>
      <c r="E31" s="34">
        <v>0</v>
      </c>
      <c r="F31" t="s">
        <v>38</v>
      </c>
      <c r="G31" s="39">
        <v>0</v>
      </c>
    </row>
    <row r="32" spans="1:7" x14ac:dyDescent="0.3">
      <c r="A32" s="16"/>
      <c r="B32" s="19" t="s">
        <v>15</v>
      </c>
      <c r="C32" s="24"/>
      <c r="D32" t="s">
        <v>4</v>
      </c>
      <c r="E32" s="34">
        <v>0.5</v>
      </c>
      <c r="F32" t="s">
        <v>38</v>
      </c>
      <c r="G32" s="39">
        <v>0</v>
      </c>
    </row>
    <row r="33" spans="1:10" x14ac:dyDescent="0.3">
      <c r="A33" s="16"/>
      <c r="B33" s="19" t="s">
        <v>14</v>
      </c>
      <c r="C33" s="24"/>
      <c r="D33" t="s">
        <v>4</v>
      </c>
      <c r="E33" s="34">
        <v>0.5</v>
      </c>
      <c r="F33" t="s">
        <v>38</v>
      </c>
      <c r="G33" s="39">
        <v>0</v>
      </c>
    </row>
    <row r="34" spans="1:10" x14ac:dyDescent="0.3">
      <c r="A34" s="16"/>
      <c r="B34" s="19" t="s">
        <v>13</v>
      </c>
      <c r="C34" s="24"/>
      <c r="D34" t="s">
        <v>4</v>
      </c>
      <c r="E34" s="34">
        <v>0.5</v>
      </c>
      <c r="F34" t="s">
        <v>38</v>
      </c>
      <c r="G34" s="39">
        <v>0</v>
      </c>
    </row>
    <row r="35" spans="1:10" x14ac:dyDescent="0.3">
      <c r="A35" s="16"/>
      <c r="B35" s="19" t="s">
        <v>12</v>
      </c>
      <c r="C35" s="24"/>
      <c r="D35" t="s">
        <v>4</v>
      </c>
      <c r="E35" s="34">
        <v>0.5</v>
      </c>
      <c r="F35" t="s">
        <v>38</v>
      </c>
      <c r="G35" s="39">
        <v>0</v>
      </c>
    </row>
    <row r="36" spans="1:10" x14ac:dyDescent="0.3">
      <c r="A36" s="16"/>
      <c r="B36" s="19" t="s">
        <v>11</v>
      </c>
      <c r="C36" s="24"/>
      <c r="D36" t="s">
        <v>4</v>
      </c>
      <c r="E36" s="34">
        <v>0.5</v>
      </c>
      <c r="F36" t="s">
        <v>38</v>
      </c>
      <c r="G36" s="39">
        <v>0</v>
      </c>
    </row>
    <row r="37" spans="1:10" x14ac:dyDescent="0.3">
      <c r="B37" s="50" t="s">
        <v>10</v>
      </c>
      <c r="C37" s="51"/>
      <c r="D37" t="s">
        <v>4</v>
      </c>
      <c r="E37" s="34">
        <v>1</v>
      </c>
      <c r="F37" t="s">
        <v>17</v>
      </c>
      <c r="G37" s="39">
        <v>0</v>
      </c>
      <c r="H37" s="1"/>
    </row>
    <row r="38" spans="1:10" x14ac:dyDescent="0.3">
      <c r="B38" s="50" t="s">
        <v>9</v>
      </c>
      <c r="C38" s="51"/>
      <c r="D38" t="s">
        <v>4</v>
      </c>
      <c r="E38" s="34">
        <v>1</v>
      </c>
      <c r="F38" t="s">
        <v>17</v>
      </c>
      <c r="G38" s="39">
        <v>0</v>
      </c>
    </row>
    <row r="39" spans="1:10" x14ac:dyDescent="0.3">
      <c r="B39" s="50" t="s">
        <v>8</v>
      </c>
      <c r="C39" s="52"/>
      <c r="D39" s="7" t="s">
        <v>4</v>
      </c>
      <c r="E39" s="35">
        <v>1</v>
      </c>
      <c r="F39" s="7" t="s">
        <v>17</v>
      </c>
      <c r="G39" s="40">
        <v>0</v>
      </c>
    </row>
    <row r="40" spans="1:10" ht="16" thickBot="1" x14ac:dyDescent="0.35">
      <c r="A40" s="4"/>
      <c r="B40" s="31" t="s">
        <v>36</v>
      </c>
      <c r="C40" s="25"/>
      <c r="D40" s="6"/>
      <c r="E40" s="8"/>
      <c r="F40" s="8"/>
      <c r="G40" s="41">
        <f>SUM(G30:G39)</f>
        <v>1</v>
      </c>
    </row>
    <row r="41" spans="1:10" x14ac:dyDescent="0.3">
      <c r="A41" s="4"/>
      <c r="C41" s="1"/>
      <c r="D41" s="1"/>
      <c r="E41" s="1"/>
    </row>
    <row r="42" spans="1:10" x14ac:dyDescent="0.3">
      <c r="A42" s="4"/>
      <c r="B42" s="1"/>
    </row>
    <row r="43" spans="1:10" x14ac:dyDescent="0.3">
      <c r="A43" s="4"/>
      <c r="B43" s="1"/>
    </row>
    <row r="44" spans="1:10" x14ac:dyDescent="0.3">
      <c r="A44" s="4"/>
    </row>
    <row r="45" spans="1:10" x14ac:dyDescent="0.3">
      <c r="A45" s="4"/>
    </row>
    <row r="46" spans="1:10" x14ac:dyDescent="0.3">
      <c r="A46" s="4"/>
    </row>
    <row r="47" spans="1:10" x14ac:dyDescent="0.3">
      <c r="A47" s="4"/>
    </row>
    <row r="48" spans="1:10" x14ac:dyDescent="0.3">
      <c r="A48" s="4"/>
      <c r="J48" t="s">
        <v>21</v>
      </c>
    </row>
    <row r="49" spans="1:7" x14ac:dyDescent="0.3">
      <c r="A49" s="3"/>
    </row>
    <row r="50" spans="1:7" s="6" customFormat="1" ht="16" thickBot="1" x14ac:dyDescent="0.35">
      <c r="A50" s="12"/>
      <c r="B50"/>
      <c r="C50"/>
      <c r="D50"/>
      <c r="E50"/>
      <c r="F50"/>
      <c r="G50"/>
    </row>
  </sheetData>
  <mergeCells count="9">
    <mergeCell ref="B29:G29"/>
    <mergeCell ref="B28:G28"/>
    <mergeCell ref="C4:G4"/>
    <mergeCell ref="B9:G9"/>
    <mergeCell ref="B3:G3"/>
    <mergeCell ref="B14:G14"/>
    <mergeCell ref="B22:G22"/>
    <mergeCell ref="B23:G23"/>
    <mergeCell ref="B15:G15"/>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8EC-B06B-4679-941D-95C6C57354C6}">
  <dimension ref="C15:H40"/>
  <sheetViews>
    <sheetView topLeftCell="K5" zoomScaleNormal="100" workbookViewId="0">
      <selection activeCell="F28" sqref="F28"/>
    </sheetView>
  </sheetViews>
  <sheetFormatPr defaultRowHeight="15.35" x14ac:dyDescent="0.3"/>
  <cols>
    <col min="7" max="8" width="5.77734375" customWidth="1"/>
  </cols>
  <sheetData>
    <row r="15" spans="3:8" x14ac:dyDescent="0.3">
      <c r="D15" s="26" t="s">
        <v>18</v>
      </c>
      <c r="E15" s="26" t="s">
        <v>20</v>
      </c>
      <c r="F15" s="26" t="s">
        <v>19</v>
      </c>
      <c r="G15" s="26"/>
    </row>
    <row r="16" spans="3:8" x14ac:dyDescent="0.3">
      <c r="C16">
        <v>2023</v>
      </c>
      <c r="D16">
        <v>0</v>
      </c>
      <c r="E16">
        <f>F16-D16</f>
        <v>0</v>
      </c>
      <c r="F16">
        <v>0</v>
      </c>
      <c r="G16" s="28">
        <v>0</v>
      </c>
      <c r="H16" s="28">
        <v>1</v>
      </c>
    </row>
    <row r="17" spans="3:8" x14ac:dyDescent="0.3">
      <c r="C17">
        <v>2024</v>
      </c>
      <c r="D17">
        <f>'2024'!C11</f>
        <v>8.7999999999999989</v>
      </c>
      <c r="E17">
        <f>F17-D17</f>
        <v>17.600000000000001</v>
      </c>
      <c r="F17">
        <f>'2024'!C10</f>
        <v>26.4</v>
      </c>
      <c r="G17" s="28">
        <f>H17*D17/F17</f>
        <v>0.33333333333333331</v>
      </c>
      <c r="H17" s="28">
        <v>1</v>
      </c>
    </row>
    <row r="18" spans="3:8" x14ac:dyDescent="0.3">
      <c r="C18">
        <v>2025</v>
      </c>
      <c r="D18">
        <v>0</v>
      </c>
      <c r="E18">
        <f t="shared" ref="E18:E23" si="0">F18-D18</f>
        <v>0</v>
      </c>
      <c r="F18">
        <v>0</v>
      </c>
      <c r="G18" s="28">
        <v>0</v>
      </c>
      <c r="H18" s="28">
        <v>1</v>
      </c>
    </row>
    <row r="19" spans="3:8" x14ac:dyDescent="0.3">
      <c r="C19">
        <v>2026</v>
      </c>
      <c r="D19">
        <v>0</v>
      </c>
      <c r="E19">
        <f t="shared" si="0"/>
        <v>0</v>
      </c>
      <c r="F19">
        <v>0</v>
      </c>
      <c r="G19" s="28">
        <v>0</v>
      </c>
      <c r="H19" s="28">
        <v>1</v>
      </c>
    </row>
    <row r="20" spans="3:8" x14ac:dyDescent="0.3">
      <c r="C20">
        <v>2027</v>
      </c>
      <c r="D20">
        <v>0</v>
      </c>
      <c r="E20">
        <f t="shared" si="0"/>
        <v>0</v>
      </c>
      <c r="F20">
        <v>0</v>
      </c>
      <c r="G20" s="28">
        <v>0</v>
      </c>
      <c r="H20" s="28">
        <v>1</v>
      </c>
    </row>
    <row r="21" spans="3:8" x14ac:dyDescent="0.3">
      <c r="C21">
        <v>2028</v>
      </c>
      <c r="D21">
        <v>0</v>
      </c>
      <c r="E21">
        <f t="shared" si="0"/>
        <v>0</v>
      </c>
      <c r="F21">
        <v>0</v>
      </c>
      <c r="G21" s="28">
        <v>0</v>
      </c>
      <c r="H21" s="28">
        <v>1</v>
      </c>
    </row>
    <row r="22" spans="3:8" x14ac:dyDescent="0.3">
      <c r="C22">
        <v>2029</v>
      </c>
      <c r="D22">
        <v>0</v>
      </c>
      <c r="E22">
        <f t="shared" si="0"/>
        <v>0</v>
      </c>
      <c r="F22">
        <v>0</v>
      </c>
      <c r="G22" s="28">
        <v>0</v>
      </c>
      <c r="H22" s="28">
        <v>1</v>
      </c>
    </row>
    <row r="23" spans="3:8" x14ac:dyDescent="0.3">
      <c r="C23">
        <v>2030</v>
      </c>
      <c r="D23">
        <v>0</v>
      </c>
      <c r="E23">
        <f t="shared" si="0"/>
        <v>0</v>
      </c>
      <c r="F23">
        <v>0</v>
      </c>
      <c r="G23" s="28">
        <v>0</v>
      </c>
      <c r="H23" s="28">
        <v>1</v>
      </c>
    </row>
    <row r="32" spans="3:8" x14ac:dyDescent="0.3">
      <c r="D32" s="26"/>
      <c r="E32" s="26"/>
      <c r="F32" s="26"/>
      <c r="G32" s="26"/>
    </row>
    <row r="33" spans="8:8" x14ac:dyDescent="0.3">
      <c r="H33" s="28"/>
    </row>
    <row r="34" spans="8:8" x14ac:dyDescent="0.3">
      <c r="H34" s="28"/>
    </row>
    <row r="35" spans="8:8" x14ac:dyDescent="0.3">
      <c r="H35" s="28"/>
    </row>
    <row r="36" spans="8:8" x14ac:dyDescent="0.3">
      <c r="H36" s="28"/>
    </row>
    <row r="37" spans="8:8" x14ac:dyDescent="0.3">
      <c r="H37" s="28"/>
    </row>
    <row r="38" spans="8:8" x14ac:dyDescent="0.3">
      <c r="H38" s="28"/>
    </row>
    <row r="39" spans="8:8" x14ac:dyDescent="0.3">
      <c r="H39" s="28"/>
    </row>
    <row r="40" spans="8:8" x14ac:dyDescent="0.3">
      <c r="H40" s="2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General</vt:lpstr>
      <vt:lpstr>2024</vt:lpstr>
      <vt:lpstr>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Hepke van der Weg</dc:creator>
  <cp:lastModifiedBy>Hepke van der Weg</cp:lastModifiedBy>
  <cp:lastPrinted>2024-11-07T01:11:13Z</cp:lastPrinted>
  <dcterms:created xsi:type="dcterms:W3CDTF">2024-11-06T02:14:02Z</dcterms:created>
  <dcterms:modified xsi:type="dcterms:W3CDTF">2024-12-04T01:48:20Z</dcterms:modified>
</cp:coreProperties>
</file>